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1'!$A$1:$M$42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<sst xmlns="http://schemas.openxmlformats.org/spreadsheetml/2006/main" count="42" uniqueCount="22">
  <si>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</si>
  <si>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</si>
  <si>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</si>
  <si>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</si>
  <si>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</si>
  <si>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</si>
  <si>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</si>
  <si>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</si>
  <si>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</si>
  <si>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</si>
  <si>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</si>
  <si>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</si>
  <si>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</si>
  <si>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</si>
  <si>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</si>
  <si>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</si>
  <si>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</si>
  <si>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Μεταβολή 2018-2019</t>
  </si>
  <si>
    <t>Μεταβολή 2019-2020</t>
  </si>
  <si>
    <t xml:space="preserve">                     </t>
  </si>
  <si>
    <t>ΠΙΝΑΚΑΣ 1: ΕΓΓΕΓΡΑΜΜΕΝΗ ΑΝΕΡΓΙΑ ΚΑΤΑ ΜΗΝΑ  ΓΙΑ ΤΑ ΧΡΟΝΙΑ 2018 μέχρι 2021</t>
  </si>
  <si>
    <t>Μεταβολή 2020-2021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</si>
</sst>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2019-2021
</a:t>
            </a:r>
          </a:p>
        </c:rich>
      </c:tx>
      <c:layout>
        <c:manualLayout>
          <c:xMode val="factor"/>
          <c:yMode val="factor"/>
          <c:x val="0.03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05"/>
          <c:w val="0.75275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1'!$S$6:$S$15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13938011"/>
        <c:axId val="58333236"/>
      </c:lineChart>
      <c:catAx>
        <c:axId val="13938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33236"/>
        <c:crosses val="autoZero"/>
        <c:auto val="1"/>
        <c:lblOffset val="100"/>
        <c:tickLblSkip val="1"/>
        <c:noMultiLvlLbl val="0"/>
      </c:catAx>
      <c:valAx>
        <c:axId val="58333236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8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18325"/>
          <c:w val="0.1107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10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191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1" width="13.8515625" style="0" customWidth="1"/>
    <col min="2" max="2" width="9.421875" style="0" bestFit="1" customWidth="1"/>
    <col min="3" max="3" width="7.57421875" style="0" bestFit="1" customWidth="1"/>
    <col min="4" max="4" width="7.00390625" style="0" bestFit="1" customWidth="1"/>
    <col min="5" max="5" width="9.00390625" style="0" customWidth="1"/>
    <col min="6" max="6" width="8.28125" style="0" customWidth="1"/>
    <col min="7" max="7" width="7.00390625" style="0" bestFit="1" customWidth="1"/>
    <col min="8" max="8" width="7.8515625" style="0" bestFit="1" customWidth="1"/>
    <col min="9" max="9" width="8.140625" style="0" bestFit="1" customWidth="1"/>
    <col min="10" max="10" width="8.57421875" style="0" bestFit="1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12.75">
      <c r="A2" s="34" t="s">
        <v>19</v>
      </c>
      <c r="B2" s="34"/>
      <c r="C2" s="34"/>
      <c r="D2" s="34"/>
      <c r="E2" s="34"/>
      <c r="F2" s="34"/>
      <c r="G2" s="12"/>
      <c r="H2" s="12"/>
      <c r="I2" s="12"/>
      <c r="J2" s="12"/>
      <c r="K2" s="12"/>
      <c r="L2" s="12"/>
    </row>
    <row r="3" spans="1:12" ht="13.5" thickBot="1">
      <c r="A3" s="1"/>
      <c r="B3" s="1"/>
      <c r="C3" s="1"/>
      <c r="D3" s="1"/>
      <c r="E3" s="12"/>
      <c r="F3" s="12"/>
      <c r="G3" s="12"/>
      <c r="H3" s="12"/>
      <c r="I3" s="12"/>
      <c r="J3" s="12"/>
      <c r="K3" s="12"/>
      <c r="L3" s="12"/>
    </row>
    <row r="4" spans="1:15" ht="27.75" customHeight="1" thickBot="1">
      <c r="A4" s="3"/>
      <c r="B4" s="20">
        <v>2018</v>
      </c>
      <c r="C4" s="31" t="s">
        <v>16</v>
      </c>
      <c r="D4" s="32"/>
      <c r="E4" s="20">
        <v>2019</v>
      </c>
      <c r="F4" s="31" t="s">
        <v>17</v>
      </c>
      <c r="G4" s="32"/>
      <c r="H4" s="20">
        <v>2020</v>
      </c>
      <c r="I4" s="31" t="s">
        <v>18</v>
      </c>
      <c r="J4" s="32"/>
      <c r="K4" s="20">
        <v>2021</v>
      </c>
      <c r="L4" s="31" t="s">
        <v>21</v>
      </c>
      <c r="M4" s="32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2019</v>
      </c>
      <c r="R5" s="22">
        <v>2020</v>
      </c>
      <c r="S5" s="22">
        <v>2021</v>
      </c>
      <c r="T5" s="22"/>
    </row>
    <row r="6" spans="1:20" ht="13.5" thickBot="1">
      <c r="A6" s="7" t="s">
        <v>1</v>
      </c>
      <c r="B6" s="9">
        <v>35989</v>
      </c>
      <c r="C6" s="8">
        <v>-6850</v>
      </c>
      <c r="D6" s="13">
        <v>-0.15990102476715143</v>
      </c>
      <c r="E6" s="9">
        <v>30951</v>
      </c>
      <c r="F6" s="8">
        <f>E6-B6</f>
        <v>-5038</v>
      </c>
      <c r="G6" s="13">
        <f>F6/B6</f>
        <v>-0.13998721831670788</v>
      </c>
      <c r="H6" s="9">
        <v>26214</v>
      </c>
      <c r="I6" s="8">
        <f aca="true" t="shared" si="0" ref="I6:I17">H6-E6</f>
        <v>-4737</v>
      </c>
      <c r="J6" s="13">
        <f aca="true" t="shared" si="1" ref="J6:J18">I6/E6</f>
        <v>-0.15304836677328681</v>
      </c>
      <c r="K6" s="9">
        <v>32333</v>
      </c>
      <c r="L6" s="8">
        <f aca="true" t="shared" si="2" ref="L6:L16">K6-H6</f>
        <v>6119</v>
      </c>
      <c r="M6" s="13">
        <f aca="true" t="shared" si="3" ref="M6:M16">L6/H6</f>
        <v>0.23342488746471352</v>
      </c>
      <c r="N6" s="26"/>
      <c r="O6" s="26"/>
      <c r="P6" s="10" t="s">
        <v>1</v>
      </c>
      <c r="Q6" s="11">
        <f>E6</f>
        <v>30951</v>
      </c>
      <c r="R6" s="11">
        <f>H6</f>
        <v>26214</v>
      </c>
      <c r="S6" s="11">
        <f>K6</f>
        <v>32333</v>
      </c>
      <c r="T6" s="2"/>
    </row>
    <row r="7" spans="1:19" ht="13.5" thickBot="1">
      <c r="A7" s="7" t="s">
        <v>2</v>
      </c>
      <c r="B7" s="9">
        <v>34204</v>
      </c>
      <c r="C7" s="8">
        <v>-8122</v>
      </c>
      <c r="D7" s="13">
        <v>-0.19189150876529792</v>
      </c>
      <c r="E7" s="9">
        <v>29751</v>
      </c>
      <c r="F7" s="8">
        <f aca="true" t="shared" si="4" ref="F7:F17">E7-B7</f>
        <v>-4453</v>
      </c>
      <c r="G7" s="13">
        <f aca="true" t="shared" si="5" ref="G7:G18">F7/B7</f>
        <v>-0.13018945152613728</v>
      </c>
      <c r="H7" s="9">
        <v>25620</v>
      </c>
      <c r="I7" s="8">
        <f t="shared" si="0"/>
        <v>-4131</v>
      </c>
      <c r="J7" s="13">
        <f t="shared" si="1"/>
        <v>-0.13885247554704044</v>
      </c>
      <c r="K7" s="9">
        <v>32789</v>
      </c>
      <c r="L7" s="8">
        <f t="shared" si="2"/>
        <v>7169</v>
      </c>
      <c r="M7" s="13">
        <f t="shared" si="3"/>
        <v>0.27982045277127243</v>
      </c>
      <c r="N7" s="26"/>
      <c r="O7" s="26"/>
      <c r="P7" s="7" t="s">
        <v>2</v>
      </c>
      <c r="Q7" s="11">
        <f aca="true" t="shared" si="6" ref="Q7:Q17">E7</f>
        <v>29751</v>
      </c>
      <c r="R7" s="11">
        <f aca="true" t="shared" si="7" ref="R7:R17">H7</f>
        <v>25620</v>
      </c>
      <c r="S7" s="11">
        <f aca="true" t="shared" si="8" ref="S7:S17">K7</f>
        <v>32789</v>
      </c>
    </row>
    <row r="8" spans="1:19" ht="13.5" thickBot="1">
      <c r="A8" s="7" t="s">
        <v>3</v>
      </c>
      <c r="B8" s="9">
        <v>30616</v>
      </c>
      <c r="C8" s="8">
        <v>-8472</v>
      </c>
      <c r="D8" s="13">
        <v>-0.216741711011052</v>
      </c>
      <c r="E8" s="9">
        <v>26508</v>
      </c>
      <c r="F8" s="8">
        <f t="shared" si="4"/>
        <v>-4108</v>
      </c>
      <c r="G8" s="13">
        <f t="shared" si="5"/>
        <v>-0.13417820747321663</v>
      </c>
      <c r="H8" s="9">
        <v>26353</v>
      </c>
      <c r="I8" s="8">
        <f t="shared" si="0"/>
        <v>-155</v>
      </c>
      <c r="J8" s="13">
        <f t="shared" si="1"/>
        <v>-0.005847291383733213</v>
      </c>
      <c r="K8" s="9">
        <v>32933</v>
      </c>
      <c r="L8" s="8">
        <f t="shared" si="2"/>
        <v>6580</v>
      </c>
      <c r="M8" s="13">
        <f t="shared" si="3"/>
        <v>0.24968694266307442</v>
      </c>
      <c r="N8" s="26"/>
      <c r="O8" s="26"/>
      <c r="P8" s="7" t="s">
        <v>3</v>
      </c>
      <c r="Q8" s="11">
        <f t="shared" si="6"/>
        <v>26508</v>
      </c>
      <c r="R8" s="11">
        <f t="shared" si="7"/>
        <v>26353</v>
      </c>
      <c r="S8" s="11">
        <f t="shared" si="8"/>
        <v>32933</v>
      </c>
    </row>
    <row r="9" spans="1:19" ht="13.5" thickBot="1">
      <c r="A9" s="7" t="s">
        <v>4</v>
      </c>
      <c r="B9" s="9">
        <v>24903</v>
      </c>
      <c r="C9" s="8">
        <v>-7901</v>
      </c>
      <c r="D9" s="13">
        <v>-0.2408547738080722</v>
      </c>
      <c r="E9" s="9">
        <v>20315</v>
      </c>
      <c r="F9" s="8">
        <f t="shared" si="4"/>
        <v>-4588</v>
      </c>
      <c r="G9" s="13">
        <f t="shared" si="5"/>
        <v>-0.184234831144842</v>
      </c>
      <c r="H9" s="9">
        <v>28591</v>
      </c>
      <c r="I9" s="8">
        <f t="shared" si="0"/>
        <v>8276</v>
      </c>
      <c r="J9" s="13">
        <f t="shared" si="1"/>
        <v>0.4073837066207236</v>
      </c>
      <c r="K9" s="9">
        <v>32186</v>
      </c>
      <c r="L9" s="8">
        <f t="shared" si="2"/>
        <v>3595</v>
      </c>
      <c r="M9" s="13">
        <f t="shared" si="3"/>
        <v>0.12573886887482075</v>
      </c>
      <c r="N9" s="26"/>
      <c r="O9" s="26"/>
      <c r="P9" s="7" t="s">
        <v>4</v>
      </c>
      <c r="Q9" s="11">
        <f t="shared" si="6"/>
        <v>20315</v>
      </c>
      <c r="R9" s="11">
        <f t="shared" si="7"/>
        <v>28591</v>
      </c>
      <c r="S9" s="11">
        <f t="shared" si="8"/>
        <v>32186</v>
      </c>
    </row>
    <row r="10" spans="1:19" ht="13.5" thickBot="1">
      <c r="A10" s="10" t="s">
        <v>12</v>
      </c>
      <c r="B10" s="11">
        <v>22839</v>
      </c>
      <c r="C10" s="8">
        <v>-7083</v>
      </c>
      <c r="D10" s="13">
        <v>-0.23671546019651094</v>
      </c>
      <c r="E10" s="11">
        <v>17607</v>
      </c>
      <c r="F10" s="8">
        <f t="shared" si="4"/>
        <v>-5232</v>
      </c>
      <c r="G10" s="13">
        <f t="shared" si="5"/>
        <v>-0.22908183370550375</v>
      </c>
      <c r="H10" s="11">
        <v>29604</v>
      </c>
      <c r="I10" s="14">
        <f t="shared" si="0"/>
        <v>11997</v>
      </c>
      <c r="J10" s="13">
        <f t="shared" si="1"/>
        <v>0.6813767251661271</v>
      </c>
      <c r="K10" s="11">
        <v>31287</v>
      </c>
      <c r="L10" s="14">
        <f t="shared" si="2"/>
        <v>1683</v>
      </c>
      <c r="M10" s="13">
        <f t="shared" si="3"/>
        <v>0.05685042561815971</v>
      </c>
      <c r="N10" s="26"/>
      <c r="O10" s="26"/>
      <c r="P10" s="7" t="s">
        <v>12</v>
      </c>
      <c r="Q10" s="11">
        <f t="shared" si="6"/>
        <v>17607</v>
      </c>
      <c r="R10" s="11">
        <f t="shared" si="7"/>
        <v>29604</v>
      </c>
      <c r="S10" s="11">
        <f t="shared" si="8"/>
        <v>31287</v>
      </c>
    </row>
    <row r="11" spans="1:19" ht="13.5" thickBot="1">
      <c r="A11" s="10" t="s">
        <v>5</v>
      </c>
      <c r="B11" s="11">
        <v>23808</v>
      </c>
      <c r="C11" s="8">
        <v>-6769</v>
      </c>
      <c r="D11" s="13">
        <v>-0.221375543709324</v>
      </c>
      <c r="E11" s="11">
        <v>18960</v>
      </c>
      <c r="F11" s="8">
        <f t="shared" si="4"/>
        <v>-4848</v>
      </c>
      <c r="G11" s="13">
        <f t="shared" si="5"/>
        <v>-0.20362903225806453</v>
      </c>
      <c r="H11" s="11">
        <v>31158</v>
      </c>
      <c r="I11" s="14">
        <f t="shared" si="0"/>
        <v>12198</v>
      </c>
      <c r="J11" s="13">
        <f t="shared" si="1"/>
        <v>0.6433544303797468</v>
      </c>
      <c r="K11" s="11">
        <v>26694</v>
      </c>
      <c r="L11" s="14">
        <f t="shared" si="2"/>
        <v>-4464</v>
      </c>
      <c r="M11" s="13">
        <f t="shared" si="3"/>
        <v>-0.14326978625072212</v>
      </c>
      <c r="N11" s="26"/>
      <c r="O11" s="26"/>
      <c r="P11" s="10" t="s">
        <v>5</v>
      </c>
      <c r="Q11" s="11">
        <f t="shared" si="6"/>
        <v>18960</v>
      </c>
      <c r="R11" s="11">
        <f t="shared" si="7"/>
        <v>31158</v>
      </c>
      <c r="S11" s="11">
        <f t="shared" si="8"/>
        <v>26694</v>
      </c>
    </row>
    <row r="12" spans="1:19" ht="13.5" thickBot="1">
      <c r="A12" s="10" t="s">
        <v>6</v>
      </c>
      <c r="B12" s="11">
        <v>24803</v>
      </c>
      <c r="C12" s="8">
        <v>-6867</v>
      </c>
      <c r="D12" s="13">
        <v>-0.21682980738869592</v>
      </c>
      <c r="E12" s="11">
        <v>20582</v>
      </c>
      <c r="F12" s="8">
        <f t="shared" si="4"/>
        <v>-4221</v>
      </c>
      <c r="G12" s="13">
        <f t="shared" si="5"/>
        <v>-0.1701810264887312</v>
      </c>
      <c r="H12" s="11">
        <v>32313</v>
      </c>
      <c r="I12" s="14">
        <f t="shared" si="0"/>
        <v>11731</v>
      </c>
      <c r="J12" s="13">
        <f t="shared" si="1"/>
        <v>0.5699640462540083</v>
      </c>
      <c r="K12" s="11">
        <v>18950</v>
      </c>
      <c r="L12" s="14">
        <f t="shared" si="2"/>
        <v>-13363</v>
      </c>
      <c r="M12" s="13">
        <f t="shared" si="3"/>
        <v>-0.4135487265187386</v>
      </c>
      <c r="N12" s="26"/>
      <c r="O12" s="26"/>
      <c r="P12" s="10" t="s">
        <v>6</v>
      </c>
      <c r="Q12" s="11">
        <f t="shared" si="6"/>
        <v>20582</v>
      </c>
      <c r="R12" s="11">
        <f t="shared" si="7"/>
        <v>32313</v>
      </c>
      <c r="S12" s="11">
        <f t="shared" si="8"/>
        <v>18950</v>
      </c>
    </row>
    <row r="13" spans="1:19" ht="13.5" thickBot="1">
      <c r="A13" s="10" t="s">
        <v>7</v>
      </c>
      <c r="B13" s="11">
        <v>23866</v>
      </c>
      <c r="C13" s="8">
        <v>-7137</v>
      </c>
      <c r="D13" s="13">
        <v>-0.23020352869077185</v>
      </c>
      <c r="E13" s="11">
        <v>19883</v>
      </c>
      <c r="F13" s="8">
        <f t="shared" si="4"/>
        <v>-3983</v>
      </c>
      <c r="G13" s="13">
        <f t="shared" si="5"/>
        <v>-0.1668901365959943</v>
      </c>
      <c r="H13" s="11">
        <v>33649</v>
      </c>
      <c r="I13" s="14">
        <f t="shared" si="0"/>
        <v>13766</v>
      </c>
      <c r="J13" s="13">
        <f t="shared" si="1"/>
        <v>0.692350248956395</v>
      </c>
      <c r="K13" s="11">
        <v>16281</v>
      </c>
      <c r="L13" s="14">
        <f t="shared" si="2"/>
        <v>-17368</v>
      </c>
      <c r="M13" s="13">
        <f t="shared" si="3"/>
        <v>-0.5161520401795001</v>
      </c>
      <c r="N13" s="26"/>
      <c r="O13" s="26"/>
      <c r="P13" s="10" t="str">
        <f>A13</f>
        <v>Αύγουστος</v>
      </c>
      <c r="Q13" s="11">
        <f t="shared" si="6"/>
        <v>19883</v>
      </c>
      <c r="R13" s="11">
        <f t="shared" si="7"/>
        <v>33649</v>
      </c>
      <c r="S13" s="11">
        <f t="shared" si="8"/>
        <v>16281</v>
      </c>
    </row>
    <row r="14" spans="1:19" ht="13.5" thickBot="1">
      <c r="A14" s="10" t="s">
        <v>8</v>
      </c>
      <c r="B14" s="11">
        <v>21399</v>
      </c>
      <c r="C14" s="8">
        <v>-6552</v>
      </c>
      <c r="D14" s="13">
        <v>-0.23441021788129227</v>
      </c>
      <c r="E14" s="11">
        <v>16968</v>
      </c>
      <c r="F14" s="8">
        <f t="shared" si="4"/>
        <v>-4431</v>
      </c>
      <c r="G14" s="13">
        <f t="shared" si="5"/>
        <v>-0.2070657507360157</v>
      </c>
      <c r="H14" s="11">
        <v>30718</v>
      </c>
      <c r="I14" s="14">
        <f t="shared" si="0"/>
        <v>13750</v>
      </c>
      <c r="J14" s="13">
        <f t="shared" si="1"/>
        <v>0.8103488920320604</v>
      </c>
      <c r="K14" s="11">
        <v>11324</v>
      </c>
      <c r="L14" s="14">
        <f t="shared" si="2"/>
        <v>-19394</v>
      </c>
      <c r="M14" s="13">
        <f t="shared" si="3"/>
        <v>-0.631356208086464</v>
      </c>
      <c r="N14" s="26"/>
      <c r="O14" s="26"/>
      <c r="P14" s="10" t="str">
        <f>A14</f>
        <v>Σεπτέμβριος</v>
      </c>
      <c r="Q14" s="11">
        <f t="shared" si="6"/>
        <v>16968</v>
      </c>
      <c r="R14" s="11">
        <f t="shared" si="7"/>
        <v>30718</v>
      </c>
      <c r="S14" s="11">
        <f t="shared" si="8"/>
        <v>11324</v>
      </c>
    </row>
    <row r="15" spans="1:19" ht="13.5" thickBot="1">
      <c r="A15" s="10" t="s">
        <v>9</v>
      </c>
      <c r="B15" s="11">
        <v>20447</v>
      </c>
      <c r="C15" s="8">
        <v>-5989</v>
      </c>
      <c r="D15" s="13">
        <v>-0.22654713269783627</v>
      </c>
      <c r="E15" s="11">
        <v>16544</v>
      </c>
      <c r="F15" s="8">
        <f t="shared" si="4"/>
        <v>-3903</v>
      </c>
      <c r="G15" s="13">
        <f t="shared" si="5"/>
        <v>-0.19088374822712378</v>
      </c>
      <c r="H15" s="11">
        <v>31487</v>
      </c>
      <c r="I15" s="14">
        <f t="shared" si="0"/>
        <v>14943</v>
      </c>
      <c r="J15" s="13">
        <f t="shared" si="1"/>
        <v>0.903227756286267</v>
      </c>
      <c r="K15" s="11">
        <v>10974</v>
      </c>
      <c r="L15" s="14">
        <f t="shared" si="2"/>
        <v>-20513</v>
      </c>
      <c r="M15" s="13">
        <f t="shared" si="3"/>
        <v>-0.6514752119922508</v>
      </c>
      <c r="N15" s="26"/>
      <c r="O15" s="26"/>
      <c r="P15" s="10" t="s">
        <v>9</v>
      </c>
      <c r="Q15" s="11">
        <f t="shared" si="6"/>
        <v>16544</v>
      </c>
      <c r="R15" s="11">
        <f t="shared" si="7"/>
        <v>31487</v>
      </c>
      <c r="S15" s="11">
        <f t="shared" si="8"/>
        <v>10974</v>
      </c>
    </row>
    <row r="16" spans="1:19" ht="13.5" thickBot="1">
      <c r="A16" s="10" t="s">
        <v>14</v>
      </c>
      <c r="B16" s="11">
        <v>28514</v>
      </c>
      <c r="C16" s="8">
        <v>-5266</v>
      </c>
      <c r="D16" s="13">
        <v>-0.15589105979869747</v>
      </c>
      <c r="E16" s="11">
        <v>24495</v>
      </c>
      <c r="F16" s="8">
        <f t="shared" si="4"/>
        <v>-4019</v>
      </c>
      <c r="G16" s="13">
        <f t="shared" si="5"/>
        <v>-0.14094830609525147</v>
      </c>
      <c r="H16" s="11">
        <v>32968</v>
      </c>
      <c r="I16" s="14">
        <f t="shared" si="0"/>
        <v>8473</v>
      </c>
      <c r="J16" s="13">
        <f t="shared" si="1"/>
        <v>0.3459073280261278</v>
      </c>
      <c r="K16" s="11">
        <v>13977</v>
      </c>
      <c r="L16" s="14">
        <f t="shared" si="2"/>
        <v>-18991</v>
      </c>
      <c r="M16" s="13">
        <f t="shared" si="3"/>
        <v>-0.5760434360592089</v>
      </c>
      <c r="N16" s="26"/>
      <c r="O16" s="26"/>
      <c r="P16" s="10" t="s">
        <v>14</v>
      </c>
      <c r="Q16" s="11">
        <f t="shared" si="6"/>
        <v>24495</v>
      </c>
      <c r="R16" s="11">
        <f t="shared" si="7"/>
        <v>32968</v>
      </c>
      <c r="S16" s="11">
        <f t="shared" si="8"/>
        <v>13977</v>
      </c>
    </row>
    <row r="17" spans="1:19" ht="13.5" thickBot="1">
      <c r="A17" s="10" t="s">
        <v>15</v>
      </c>
      <c r="B17" s="11">
        <v>29800</v>
      </c>
      <c r="C17" s="8">
        <v>-5971</v>
      </c>
      <c r="D17" s="13">
        <v>-0.16692292639288808</v>
      </c>
      <c r="E17" s="11">
        <v>25285</v>
      </c>
      <c r="F17" s="8">
        <f t="shared" si="4"/>
        <v>-4515</v>
      </c>
      <c r="G17" s="13">
        <f t="shared" si="5"/>
        <v>-0.15151006711409395</v>
      </c>
      <c r="H17" s="11">
        <v>33382</v>
      </c>
      <c r="I17" s="14">
        <f t="shared" si="0"/>
        <v>8097</v>
      </c>
      <c r="J17" s="13">
        <f t="shared" si="1"/>
        <v>0.320229385010876</v>
      </c>
      <c r="K17" s="11"/>
      <c r="L17" s="14"/>
      <c r="M17" s="13"/>
      <c r="N17" s="26"/>
      <c r="O17" s="26"/>
      <c r="P17" s="10" t="s">
        <v>15</v>
      </c>
      <c r="Q17" s="11">
        <f t="shared" si="6"/>
        <v>25285</v>
      </c>
      <c r="R17" s="11">
        <f t="shared" si="7"/>
        <v>33382</v>
      </c>
      <c r="S17" s="11">
        <f t="shared" si="8"/>
        <v>0</v>
      </c>
    </row>
    <row r="18" spans="1:19" ht="13.5" thickBot="1">
      <c r="A18" s="15" t="s">
        <v>13</v>
      </c>
      <c r="B18" s="17">
        <f>SUM(B6:B17)/12</f>
        <v>26765.666666666668</v>
      </c>
      <c r="C18" s="17">
        <v>-6914.916666666667</v>
      </c>
      <c r="D18" s="30">
        <v>-0.2053086966526213</v>
      </c>
      <c r="E18" s="17">
        <f>SUM(E6:E17)/12</f>
        <v>22320.75</v>
      </c>
      <c r="F18" s="16">
        <f>SUM(F6:F17)/12</f>
        <v>-4444.916666666667</v>
      </c>
      <c r="G18" s="30">
        <f t="shared" si="5"/>
        <v>-0.16606784811387723</v>
      </c>
      <c r="H18" s="17">
        <f>SUM(H6:H17)/12</f>
        <v>30171.416666666668</v>
      </c>
      <c r="I18" s="17">
        <f>SUM(I6:I17)/12</f>
        <v>7850.666666666667</v>
      </c>
      <c r="J18" s="30">
        <f t="shared" si="1"/>
        <v>0.35172055897165944</v>
      </c>
      <c r="K18" s="17">
        <f>SUM(K6:K17)/11</f>
        <v>23611.636363636364</v>
      </c>
      <c r="L18" s="17">
        <f>SUM(L6:L17)/11</f>
        <v>-6267.909090909091</v>
      </c>
      <c r="M18" s="30">
        <f>L18/H18</f>
        <v>-0.20774328100522593</v>
      </c>
      <c r="N18" s="27"/>
      <c r="O18" s="27"/>
      <c r="Q18" s="4"/>
      <c r="R18" s="2"/>
      <c r="S18" s="2"/>
    </row>
    <row r="19" spans="1:19" ht="12.75">
      <c r="A19" s="25"/>
      <c r="B19" s="28"/>
      <c r="C19" s="28"/>
      <c r="D19" s="28"/>
      <c r="E19" s="29"/>
      <c r="F19" s="28"/>
      <c r="G19" s="29"/>
      <c r="H19" s="29"/>
      <c r="I19" s="18"/>
      <c r="J19" s="25"/>
      <c r="Q19" s="4"/>
      <c r="R19" s="2"/>
      <c r="S19" s="18"/>
    </row>
    <row r="20" spans="16:19" ht="15.75">
      <c r="P20" s="19"/>
      <c r="Q20" s="2"/>
      <c r="R20" s="2"/>
      <c r="S20" s="2"/>
    </row>
    <row r="22" ht="12.75">
      <c r="P22" s="2"/>
    </row>
  </sheetData>
  <sheetProtection/>
  <mergeCells count="6">
    <mergeCell ref="I4:J4"/>
    <mergeCell ref="C4:D4"/>
    <mergeCell ref="F4:G4"/>
    <mergeCell ref="A1:K1"/>
    <mergeCell ref="A2:F2"/>
    <mergeCell ref="L4:M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2021-12-01T08:50:34Z</cp:lastPrinted>
  <dcterms:created xsi:type="dcterms:W3CDTF">2003-04-21T08:21:18Z</dcterms:created>
  <dcterms:modified xsi:type="dcterms:W3CDTF">2021-12-01T08:51:29Z</dcterms:modified>
  <cp:category/>
  <cp:version/>
  <cp:contentType/>
  <cp:contentStatus/>
</cp:coreProperties>
</file>